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m.s\Documents\מכרז חומרי ניקוי\"/>
    </mc:Choice>
  </mc:AlternateContent>
  <xr:revisionPtr revIDLastSave="0" documentId="8_{4B949FD2-28AE-4B92-92F9-CF95BC255669}" xr6:coauthVersionLast="47" xr6:coauthVersionMax="47" xr10:uidLastSave="{00000000-0000-0000-0000-000000000000}"/>
  <bookViews>
    <workbookView xWindow="-120" yWindow="-120" windowWidth="29040" windowHeight="15840" xr2:uid="{4B0180F9-0BFB-4692-8F95-3D5C384C6E0D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1" i="1"/>
  <c r="C80" i="1"/>
  <c r="C79" i="1"/>
  <c r="C78" i="1"/>
  <c r="C73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44" i="1"/>
  <c r="C42" i="1"/>
  <c r="C23" i="1"/>
  <c r="C21" i="1"/>
  <c r="C18" i="1"/>
  <c r="C15" i="1"/>
  <c r="C13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<sst xmlns="http://schemas.openxmlformats.org/spreadsheetml/2006/main" count="60" uniqueCount="60">
  <si>
    <t>סודר</t>
  </si>
  <si>
    <t>משקל במכרז</t>
  </si>
  <si>
    <t xml:space="preserve"> שם המוצר </t>
  </si>
  <si>
    <t>הצעת המחיר</t>
  </si>
  <si>
    <t xml:space="preserve">                                  מוצרי נייר </t>
  </si>
  <si>
    <t>נייר טואלט טישו 100% תאית דו שכ' 160 דף 1/32</t>
  </si>
  <si>
    <t>נייר טואלט טישו 100% תאית דו שכ' 160 דף 1/48</t>
  </si>
  <si>
    <t>צץ רץ ידיים חד שכ' 1/4000 טבעי בקרטון מידות 21/24</t>
  </si>
  <si>
    <t>נייר ניגוב ידיים טורק 1/6 אורך 280 מטר - 6 חבילות בארגז</t>
  </si>
  <si>
    <t>מגבונים בדלי 400 יח' לחיטוי 99.9%</t>
  </si>
  <si>
    <t xml:space="preserve">                           שקיות</t>
  </si>
  <si>
    <t>שקיות 76/85 LD שחור 600 גרם 25 מיקרון 25 יח' בגליל</t>
  </si>
  <si>
    <t xml:space="preserve">שקיות 50/70 שקוף 100 יח' בגליל </t>
  </si>
  <si>
    <t>שקיות HD 92/110 שקוף בגליל 25 יח' (גריסה)</t>
  </si>
  <si>
    <t xml:space="preserve">                               חומרי ניקוי</t>
  </si>
  <si>
    <t xml:space="preserve">נוזל חלונות 1 ליטר מת"ז טאצ' / שווה ערך </t>
  </si>
  <si>
    <t>נוזל אסלות טאצ' 1 ליטר / שווה ערך</t>
  </si>
  <si>
    <t>נוזל כלים 1 ליטר 12% טאצ' / שווה ערך</t>
  </si>
  <si>
    <t>נוזל כלים 1 ליטר 24%  טאצ' / שווה ערך</t>
  </si>
  <si>
    <t xml:space="preserve">נוזל כלים 1 ליטר 36% טאצ' / שווה ערך </t>
  </si>
  <si>
    <t>אקונומיקה 3.5% ריכוז 4 ליטר תו תקן  טאצ' / שווה ערך</t>
  </si>
  <si>
    <t>אקונומיקה ריחנית 4 ליטר תו תקן  טאצ' / שווה ערך</t>
  </si>
  <si>
    <t>אקונומיקה סמיכה 4 ליטר תו תקן  טאצ' / שווה ערך</t>
  </si>
  <si>
    <t>נוזל רצפות 4 ליטר ריח מאסק טאצ' שווה ערך</t>
  </si>
  <si>
    <t xml:space="preserve">סבון ידיים 4 ליטר (באישור משרד הבריאות) טאצ' / שווה ערך </t>
  </si>
  <si>
    <t>נוזל כלים 4 ליטר 12% טאצ' / שווה ערך</t>
  </si>
  <si>
    <t>נוזל כלים לימון מיכל 4 ליטר 24%  טאצ' / שווה ערך</t>
  </si>
  <si>
    <t>נוזל ניקוי כללי 4 ליטר טאצ' / שווה ערך</t>
  </si>
  <si>
    <t>נוזל ניקוי פרקט 2 ליטר טאצ' / שווה ערך</t>
  </si>
  <si>
    <t>סבון ידיים שלישייה + משאבה (באישור משרד הבריאות) טאצ' שווה ערך</t>
  </si>
  <si>
    <t>מטהר אוויר ספריי טאצ' / שווה ערך</t>
  </si>
  <si>
    <t>תרסיס ג'וקים ונמלים טאצ' / שווה ערך</t>
  </si>
  <si>
    <t xml:space="preserve">טבליות למדיח כלים 60 יח' במארז פיניש </t>
  </si>
  <si>
    <t xml:space="preserve">מבשם רצפות מרוכז 1 ליטר (זנזיבר מרוכז 1 ליטר)  קלין / שווה ערך </t>
  </si>
  <si>
    <t>קצף אקונומיקה במת"ז 1 ליטר טאצ' / שווה ערך</t>
  </si>
  <si>
    <t>נוזל לחיטוי משטחים במת"ז 99.9% טאצ' / שווה ערך</t>
  </si>
  <si>
    <t xml:space="preserve">ג'ל חיטוי ידיים 99.9% + משאבה נובו / שווה ערך </t>
  </si>
  <si>
    <t>סבון קצף תואם למתקן קימברלי 1 ליטר (מקורי)</t>
  </si>
  <si>
    <t xml:space="preserve">מטהר אוויר למתקן ריח חשמלי 300 סמ"ק  טאצ' / שווה  ערך </t>
  </si>
  <si>
    <t xml:space="preserve">ג'ל כביסה 3 ליטר טאצ' / שווה ערך </t>
  </si>
  <si>
    <t>מרכך כביסה 4 ליטר טאצ' / שווה ערך</t>
  </si>
  <si>
    <t>ציוד משקי + כפפות</t>
  </si>
  <si>
    <t>כפפות גומי משק בית זוג S</t>
  </si>
  <si>
    <t>כפפות גומי משק בית זוג M</t>
  </si>
  <si>
    <t>כפפות גומי משק בית זוג L</t>
  </si>
  <si>
    <t>כפפות גומי משק בית זוג XL</t>
  </si>
  <si>
    <t>כפפות לטקס עם אבקה S</t>
  </si>
  <si>
    <t>כפפות לטקס עם אבקה M</t>
  </si>
  <si>
    <t>כפפות לטקס עם אבקה L</t>
  </si>
  <si>
    <t>כפפות לטקס עם אבקה XL</t>
  </si>
  <si>
    <t>כלים ח.פ</t>
  </si>
  <si>
    <t>מפת על בד 100 מטר כחול</t>
  </si>
  <si>
    <t>מפת על בד 100 מטר לבן</t>
  </si>
  <si>
    <t>כפית ח.פ קשיח 1/50 יח' באריזה משקל אריזה 162.5 גרם</t>
  </si>
  <si>
    <t>מזלג ח.פ קשיח 1/50 יח' באריזה משקל אריזה 250 גרם</t>
  </si>
  <si>
    <t>מזלג ח.פ קשיח 1/50 יח' באריזה משקל אריזה 200 גרם</t>
  </si>
  <si>
    <t>סכין ח.פ קשיח 1/50 יח' באריזה משקל אריזה 185 גרם</t>
  </si>
  <si>
    <t>כוסות פלסטיק 3,000 יח' משקל כוס 1.4 גרם</t>
  </si>
  <si>
    <t xml:space="preserve">כוס נייר 1,000 יח' 8B משקל כוס 4.7 גרם </t>
  </si>
  <si>
    <t>כוסות נייר 1,000 יח' 8A משקל כוס 6.6 גרם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</si>
</sst>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Continuous"/>
    </xf>
    <xf numFmtId="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0" fillId="2" borderId="6" xfId="0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0" fillId="2" borderId="4" xfId="0" applyFill="1" applyBorder="1"/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243C-6B8C-4E70-A1E8-07492B5F01EC}">
  <dimension ref="A1:D97"/>
  <sheetViews>
    <sheetView rightToLeft="1" tabSelected="1" workbookViewId="0">
      <selection activeCell="D6" sqref="D6"/>
    </sheetView>
  </sheetViews>
  <sheetFormatPr defaultRowHeight="14.25" x14ac:dyDescent="0.2"/>
  <cols>
    <col min="2" max="2" width="6.5" bestFit="1" customWidth="1"/>
    <col min="3" max="3" width="58.375" bestFit="1" customWidth="1"/>
    <col min="4" max="4" width="11.625" bestFit="1" customWidth="1"/>
  </cols>
  <sheetData>
    <row r="1" spans="1:4" ht="31.5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ht="15.75" x14ac:dyDescent="0.25">
      <c r="A2" s="5"/>
      <c r="B2" s="6">
        <v>0.5</v>
      </c>
      <c r="C2" s="7" t="s">
        <v>4</v>
      </c>
      <c r="D2" s="8"/>
    </row>
    <row r="3" spans="1:4" ht="15.75" x14ac:dyDescent="0.25">
      <c r="A3" s="9">
        <v>1</v>
      </c>
      <c r="B3" s="10"/>
      <c r="C3" s="11" t="s">
        <v>5</v>
      </c>
      <c r="D3" s="12"/>
    </row>
    <row r="4" spans="1:4" ht="15.75" x14ac:dyDescent="0.25">
      <c r="A4" s="9">
        <v>2</v>
      </c>
      <c r="B4" s="10"/>
      <c r="C4" s="11" t="s">
        <v>6</v>
      </c>
      <c r="D4" s="12"/>
    </row>
    <row r="5" spans="1:4" ht="15.75" x14ac:dyDescent="0.25">
      <c r="A5" s="9">
        <v>3</v>
      </c>
      <c r="B5" s="10"/>
      <c r="C5" s="11" t="str">
        <f>"ממחטות טישו דו שכ' 100 יח' בודד (18.8/19.5)"</f>
        <v>ממחטות טישו דו שכ' 100 יח' בודד (18.8/19.5)</v>
      </c>
      <c r="D5" s="12"/>
    </row>
    <row r="6" spans="1:4" ht="15.75" x14ac:dyDescent="0.25">
      <c r="A6" s="9">
        <v>4</v>
      </c>
      <c r="B6" s="10"/>
      <c r="C6" s="11" t="str">
        <f>"נייר טואלט ג'מבו טישו דו' 140 מ' 1/12'"</f>
        <v>נייר טואלט ג'מבו טישו דו' 140 מ' 1/12'</v>
      </c>
      <c r="D6" s="12"/>
    </row>
    <row r="7" spans="1:4" ht="15.75" x14ac:dyDescent="0.25">
      <c r="A7" s="9">
        <v>5</v>
      </c>
      <c r="B7" s="10"/>
      <c r="C7" s="11" t="str">
        <f>"נייר טואלט ג'מבו טבעי חד שכב' 140 מטר 1/12"</f>
        <v>נייר טואלט ג'מבו טבעי חד שכב' 140 מטר 1/12</v>
      </c>
      <c r="D7" s="12"/>
    </row>
    <row r="8" spans="1:4" ht="15.75" x14ac:dyDescent="0.25">
      <c r="A8" s="9">
        <v>6</v>
      </c>
      <c r="B8" s="10"/>
      <c r="C8" s="11" t="str">
        <f>"נייר ניגוב ידיים חד שכ' 100 מ' 1/6"</f>
        <v>נייר ניגוב ידיים חד שכ' 100 מ' 1/6</v>
      </c>
      <c r="D8" s="12"/>
    </row>
    <row r="9" spans="1:4" ht="15.75" x14ac:dyDescent="0.25">
      <c r="A9" s="9">
        <v>7</v>
      </c>
      <c r="B9" s="10"/>
      <c r="C9" s="11" t="str">
        <f>"נייר ניגוב ידיים חד שכ' 72 מ' 1/6"</f>
        <v>נייר ניגוב ידיים חד שכ' 72 מ' 1/6</v>
      </c>
      <c r="D9" s="12"/>
    </row>
    <row r="10" spans="1:4" ht="15.75" x14ac:dyDescent="0.25">
      <c r="A10" s="9">
        <v>8</v>
      </c>
      <c r="B10" s="10"/>
      <c r="C10" s="11" t="str">
        <f>"נייר תעשייתי 900 מגבות חד שכ' קרפ"</f>
        <v>נייר תעשייתי 900 מגבות חד שכ' קרפ</v>
      </c>
      <c r="D10" s="12"/>
    </row>
    <row r="11" spans="1:4" ht="15.75" x14ac:dyDescent="0.25">
      <c r="A11" s="9">
        <v>9</v>
      </c>
      <c r="B11" s="10"/>
      <c r="C11" s="11" t="str">
        <f>"צץ רץ דו שכ 3600 PURE יח' בקרטון %100 תאית"</f>
        <v>צץ רץ דו שכ 3600 PURE יח' בקרטון %100 תאית</v>
      </c>
      <c r="D11" s="12"/>
    </row>
    <row r="12" spans="1:4" ht="15.75" x14ac:dyDescent="0.25">
      <c r="A12" s="9">
        <v>10</v>
      </c>
      <c r="B12" s="10"/>
      <c r="C12" s="11" t="s">
        <v>7</v>
      </c>
      <c r="D12" s="12"/>
    </row>
    <row r="13" spans="1:4" ht="15.75" x14ac:dyDescent="0.25">
      <c r="A13" s="9">
        <v>11</v>
      </c>
      <c r="B13" s="10"/>
      <c r="C13" s="11" t="str">
        <f>"מגבת ידיים סקוט קימברלי 190 מ' 1/6  במארז"</f>
        <v>מגבת ידיים סקוט קימברלי 190 מ' 1/6  במארז</v>
      </c>
      <c r="D13" s="12"/>
    </row>
    <row r="14" spans="1:4" ht="15.75" x14ac:dyDescent="0.25">
      <c r="A14" s="9">
        <v>12</v>
      </c>
      <c r="B14" s="10"/>
      <c r="C14" s="11" t="s">
        <v>8</v>
      </c>
      <c r="D14" s="12"/>
    </row>
    <row r="15" spans="1:4" ht="15.75" x14ac:dyDescent="0.25">
      <c r="A15" s="9">
        <v>13</v>
      </c>
      <c r="B15" s="10"/>
      <c r="C15" s="11" t="str">
        <f>"מגבונים לחים 72 יח' באריזה"</f>
        <v>מגבונים לחים 72 יח' באריזה</v>
      </c>
      <c r="D15" s="12"/>
    </row>
    <row r="16" spans="1:4" ht="15.75" x14ac:dyDescent="0.25">
      <c r="A16" s="9">
        <v>14</v>
      </c>
      <c r="B16" s="10"/>
      <c r="C16" s="11" t="s">
        <v>9</v>
      </c>
      <c r="D16" s="12"/>
    </row>
    <row r="17" spans="1:4" ht="15.75" x14ac:dyDescent="0.25">
      <c r="A17" s="13"/>
      <c r="B17" s="6">
        <v>0.2</v>
      </c>
      <c r="C17" s="7" t="s">
        <v>10</v>
      </c>
      <c r="D17" s="8"/>
    </row>
    <row r="18" spans="1:4" ht="15.75" x14ac:dyDescent="0.25">
      <c r="A18" s="9">
        <v>15</v>
      </c>
      <c r="B18" s="10"/>
      <c r="C18" s="11" t="str">
        <f>"שקיות LD 75/90 בגליל 900 גרם 30 מיקרון 25 יח"</f>
        <v>שקיות LD 75/90 בגליל 900 גרם 30 מיקרון 25 יח</v>
      </c>
      <c r="D18" s="12"/>
    </row>
    <row r="19" spans="1:4" ht="15.75" x14ac:dyDescent="0.25">
      <c r="A19" s="9">
        <v>16</v>
      </c>
      <c r="B19" s="10"/>
      <c r="C19" s="11" t="s">
        <v>11</v>
      </c>
      <c r="D19" s="12"/>
    </row>
    <row r="20" spans="1:4" ht="15.75" x14ac:dyDescent="0.25">
      <c r="A20" s="9">
        <v>17</v>
      </c>
      <c r="B20" s="10"/>
      <c r="C20" s="11" t="s">
        <v>12</v>
      </c>
      <c r="D20" s="12"/>
    </row>
    <row r="21" spans="1:4" ht="15.75" x14ac:dyDescent="0.25">
      <c r="A21" s="9">
        <v>18</v>
      </c>
      <c r="B21" s="10"/>
      <c r="C21" s="11" t="str">
        <f>"שקיות LD 50/70 בגליל 20 יח' 20 מיקרון צבע לבן"</f>
        <v>שקיות LD 50/70 בגליל 20 יח' 20 מיקרון צבע לבן</v>
      </c>
      <c r="D21" s="12"/>
    </row>
    <row r="22" spans="1:4" ht="15.75" x14ac:dyDescent="0.25">
      <c r="A22" s="9">
        <v>19</v>
      </c>
      <c r="B22" s="10"/>
      <c r="C22" s="11" t="s">
        <v>13</v>
      </c>
      <c r="D22" s="12"/>
    </row>
    <row r="23" spans="1:4" ht="15.75" x14ac:dyDescent="0.25">
      <c r="A23" s="9">
        <v>20</v>
      </c>
      <c r="B23" s="10"/>
      <c r="C23" s="11" t="str">
        <f>"שקיות מזון בקופסא 100 יח' באריזה"</f>
        <v>שקיות מזון בקופסא 100 יח' באריזה</v>
      </c>
      <c r="D23" s="12"/>
    </row>
    <row r="24" spans="1:4" ht="15.75" x14ac:dyDescent="0.25">
      <c r="A24" s="13"/>
      <c r="B24" s="6">
        <v>0.1</v>
      </c>
      <c r="C24" s="7" t="s">
        <v>14</v>
      </c>
      <c r="D24" s="8"/>
    </row>
    <row r="25" spans="1:4" ht="15.75" x14ac:dyDescent="0.25">
      <c r="A25" s="9">
        <v>21</v>
      </c>
      <c r="B25" s="10"/>
      <c r="C25" s="11" t="s">
        <v>15</v>
      </c>
      <c r="D25" s="12"/>
    </row>
    <row r="26" spans="1:4" ht="15.75" x14ac:dyDescent="0.25">
      <c r="A26" s="9">
        <v>22</v>
      </c>
      <c r="B26" s="10"/>
      <c r="C26" s="11" t="s">
        <v>16</v>
      </c>
      <c r="D26" s="12"/>
    </row>
    <row r="27" spans="1:4" ht="15.75" x14ac:dyDescent="0.25">
      <c r="A27" s="9">
        <v>23</v>
      </c>
      <c r="B27" s="10"/>
      <c r="C27" s="11" t="s">
        <v>17</v>
      </c>
      <c r="D27" s="12"/>
    </row>
    <row r="28" spans="1:4" ht="15.75" x14ac:dyDescent="0.25">
      <c r="A28" s="9">
        <v>24</v>
      </c>
      <c r="B28" s="10"/>
      <c r="C28" s="11" t="s">
        <v>18</v>
      </c>
      <c r="D28" s="12"/>
    </row>
    <row r="29" spans="1:4" ht="15.75" x14ac:dyDescent="0.25">
      <c r="A29" s="9">
        <v>25</v>
      </c>
      <c r="B29" s="10"/>
      <c r="C29" s="11" t="s">
        <v>19</v>
      </c>
      <c r="D29" s="12"/>
    </row>
    <row r="30" spans="1:4" ht="15.75" x14ac:dyDescent="0.25">
      <c r="A30" s="9">
        <v>26</v>
      </c>
      <c r="B30" s="10"/>
      <c r="C30" s="11" t="s">
        <v>20</v>
      </c>
      <c r="D30" s="12"/>
    </row>
    <row r="31" spans="1:4" ht="15.75" x14ac:dyDescent="0.25">
      <c r="A31" s="9">
        <v>27</v>
      </c>
      <c r="B31" s="10"/>
      <c r="C31" s="11" t="s">
        <v>21</v>
      </c>
      <c r="D31" s="12"/>
    </row>
    <row r="32" spans="1:4" ht="15.75" x14ac:dyDescent="0.25">
      <c r="A32" s="9">
        <v>28</v>
      </c>
      <c r="B32" s="10"/>
      <c r="C32" s="11" t="s">
        <v>22</v>
      </c>
      <c r="D32" s="12"/>
    </row>
    <row r="33" spans="1:4" ht="15.75" x14ac:dyDescent="0.25">
      <c r="A33" s="9">
        <v>29</v>
      </c>
      <c r="B33" s="10"/>
      <c r="C33" s="11" t="s">
        <v>23</v>
      </c>
      <c r="D33" s="12"/>
    </row>
    <row r="34" spans="1:4" ht="15.75" x14ac:dyDescent="0.25">
      <c r="A34" s="9">
        <v>30</v>
      </c>
      <c r="B34" s="10"/>
      <c r="C34" s="11" t="s">
        <v>24</v>
      </c>
      <c r="D34" s="12"/>
    </row>
    <row r="35" spans="1:4" ht="15.75" x14ac:dyDescent="0.25">
      <c r="A35" s="9">
        <v>31</v>
      </c>
      <c r="B35" s="10"/>
      <c r="C35" s="11" t="s">
        <v>25</v>
      </c>
      <c r="D35" s="12"/>
    </row>
    <row r="36" spans="1:4" ht="15.75" x14ac:dyDescent="0.25">
      <c r="A36" s="9">
        <v>32</v>
      </c>
      <c r="B36" s="10"/>
      <c r="C36" s="11" t="s">
        <v>26</v>
      </c>
      <c r="D36" s="12"/>
    </row>
    <row r="37" spans="1:4" ht="15.75" x14ac:dyDescent="0.25">
      <c r="A37" s="9">
        <v>33</v>
      </c>
      <c r="B37" s="10"/>
      <c r="C37" s="11" t="s">
        <v>27</v>
      </c>
      <c r="D37" s="12"/>
    </row>
    <row r="38" spans="1:4" ht="15.75" x14ac:dyDescent="0.25">
      <c r="A38" s="9">
        <v>34</v>
      </c>
      <c r="B38" s="10"/>
      <c r="C38" s="11" t="s">
        <v>28</v>
      </c>
      <c r="D38" s="12"/>
    </row>
    <row r="39" spans="1:4" ht="15.75" x14ac:dyDescent="0.25">
      <c r="A39" s="9">
        <v>35</v>
      </c>
      <c r="B39" s="10"/>
      <c r="C39" s="11" t="s">
        <v>29</v>
      </c>
      <c r="D39" s="12"/>
    </row>
    <row r="40" spans="1:4" ht="15.75" x14ac:dyDescent="0.25">
      <c r="A40" s="9">
        <v>36</v>
      </c>
      <c r="B40" s="10"/>
      <c r="C40" s="11" t="s">
        <v>30</v>
      </c>
      <c r="D40" s="12"/>
    </row>
    <row r="41" spans="1:4" ht="15.75" x14ac:dyDescent="0.25">
      <c r="A41" s="9">
        <v>37</v>
      </c>
      <c r="B41" s="10"/>
      <c r="C41" s="11" t="s">
        <v>31</v>
      </c>
      <c r="D41" s="12"/>
    </row>
    <row r="42" spans="1:4" ht="15.75" x14ac:dyDescent="0.25">
      <c r="A42" s="9">
        <v>38</v>
      </c>
      <c r="B42" s="10"/>
      <c r="C42" s="11" t="str">
        <f>"סנובון כחול שלישיה"</f>
        <v>סנובון כחול שלישיה</v>
      </c>
      <c r="D42" s="12"/>
    </row>
    <row r="43" spans="1:4" ht="15.75" x14ac:dyDescent="0.25">
      <c r="A43" s="9">
        <v>39</v>
      </c>
      <c r="B43" s="10"/>
      <c r="C43" s="11" t="s">
        <v>32</v>
      </c>
      <c r="D43" s="12"/>
    </row>
    <row r="44" spans="1:4" ht="15.75" x14ac:dyDescent="0.25">
      <c r="A44" s="9">
        <v>40</v>
      </c>
      <c r="B44" s="10"/>
      <c r="C44" s="11" t="str">
        <f>"מסיר כתמי דיו ומחדש משטחים 500 מ""ל (ניקוי וחיטוי כללי)"</f>
        <v>מסיר כתמי דיו ומחדש משטחים 500 מ"ל (ניקוי וחיטוי כללי)</v>
      </c>
      <c r="D44" s="12"/>
    </row>
    <row r="45" spans="1:4" ht="15.75" x14ac:dyDescent="0.25">
      <c r="A45" s="9">
        <v>41</v>
      </c>
      <c r="B45" s="10"/>
      <c r="C45" s="11" t="s">
        <v>33</v>
      </c>
      <c r="D45" s="12"/>
    </row>
    <row r="46" spans="1:4" ht="15.75" x14ac:dyDescent="0.25">
      <c r="A46" s="9">
        <v>42</v>
      </c>
      <c r="B46" s="10"/>
      <c r="C46" s="11" t="s">
        <v>34</v>
      </c>
      <c r="D46" s="12"/>
    </row>
    <row r="47" spans="1:4" ht="15.75" x14ac:dyDescent="0.25">
      <c r="A47" s="9">
        <v>43</v>
      </c>
      <c r="B47" s="10"/>
      <c r="C47" s="11" t="s">
        <v>35</v>
      </c>
      <c r="D47" s="12"/>
    </row>
    <row r="48" spans="1:4" ht="15.75" x14ac:dyDescent="0.25">
      <c r="A48" s="9">
        <v>44</v>
      </c>
      <c r="B48" s="10"/>
      <c r="C48" s="11" t="s">
        <v>36</v>
      </c>
      <c r="D48" s="12"/>
    </row>
    <row r="49" spans="1:4" ht="15.75" x14ac:dyDescent="0.25">
      <c r="A49" s="9">
        <v>45</v>
      </c>
      <c r="B49" s="10"/>
      <c r="C49" s="11" t="s">
        <v>37</v>
      </c>
      <c r="D49" s="12"/>
    </row>
    <row r="50" spans="1:4" ht="15.75" x14ac:dyDescent="0.25">
      <c r="A50" s="9">
        <v>46</v>
      </c>
      <c r="B50" s="10"/>
      <c r="C50" s="11" t="s">
        <v>38</v>
      </c>
      <c r="D50" s="12"/>
    </row>
    <row r="51" spans="1:4" ht="15.75" x14ac:dyDescent="0.25">
      <c r="A51" s="9">
        <v>47</v>
      </c>
      <c r="B51" s="10"/>
      <c r="C51" s="11" t="s">
        <v>39</v>
      </c>
      <c r="D51" s="12"/>
    </row>
    <row r="52" spans="1:4" ht="15.75" x14ac:dyDescent="0.25">
      <c r="A52" s="9">
        <v>48</v>
      </c>
      <c r="B52" s="10"/>
      <c r="C52" s="11" t="s">
        <v>40</v>
      </c>
      <c r="D52" s="12"/>
    </row>
    <row r="53" spans="1:4" ht="15.75" x14ac:dyDescent="0.25">
      <c r="A53" s="13"/>
      <c r="B53" s="6">
        <v>0.1</v>
      </c>
      <c r="C53" s="7" t="s">
        <v>41</v>
      </c>
      <c r="D53" s="8"/>
    </row>
    <row r="54" spans="1:4" ht="15.75" x14ac:dyDescent="0.25">
      <c r="A54" s="9">
        <v>49</v>
      </c>
      <c r="B54" s="10"/>
      <c r="C54" s="11" t="str">
        <f>"סחבה 50/70"</f>
        <v>סחבה 50/70</v>
      </c>
      <c r="D54" s="12"/>
    </row>
    <row r="55" spans="1:4" ht="15.75" x14ac:dyDescent="0.25">
      <c r="A55" s="9">
        <v>50</v>
      </c>
      <c r="B55" s="10"/>
      <c r="C55" s="11" t="str">
        <f>"מיקרופייבר לרצפה"</f>
        <v>מיקרופייבר לרצפה</v>
      </c>
      <c r="D55" s="12"/>
    </row>
    <row r="56" spans="1:4" ht="15.75" x14ac:dyDescent="0.25">
      <c r="A56" s="9">
        <v>51</v>
      </c>
      <c r="B56" s="10"/>
      <c r="C56" s="11" t="str">
        <f>"מיקרופייבר לשיש"</f>
        <v>מיקרופייבר לשיש</v>
      </c>
      <c r="D56" s="12"/>
    </row>
    <row r="57" spans="1:4" ht="15.75" x14ac:dyDescent="0.25">
      <c r="A57" s="9">
        <v>52</v>
      </c>
      <c r="B57" s="10"/>
      <c r="C57" s="11" t="str">
        <f>"סקוטש 1 מטר"</f>
        <v>סקוטש 1 מטר</v>
      </c>
      <c r="D57" s="12"/>
    </row>
    <row r="58" spans="1:4" ht="15.75" x14ac:dyDescent="0.25">
      <c r="A58" s="9">
        <v>53</v>
      </c>
      <c r="B58" s="10"/>
      <c r="C58" s="11" t="str">
        <f>"כרית הפלא (יפנית)"</f>
        <v>כרית הפלא (יפנית)</v>
      </c>
      <c r="D58" s="12"/>
    </row>
    <row r="59" spans="1:4" ht="15.75" x14ac:dyDescent="0.25">
      <c r="A59" s="9">
        <v>54</v>
      </c>
      <c r="B59" s="10"/>
      <c r="C59" s="11" t="str">
        <f>"ספוג הפלא שישיה"</f>
        <v>ספוג הפלא שישיה</v>
      </c>
      <c r="D59" s="12"/>
    </row>
    <row r="60" spans="1:4" ht="15.75" x14ac:dyDescent="0.25">
      <c r="A60" s="9">
        <v>55</v>
      </c>
      <c r="B60" s="10"/>
      <c r="C60" s="11" t="str">
        <f>"דלי שטיפה 10 ליטר"</f>
        <v>דלי שטיפה 10 ליטר</v>
      </c>
      <c r="D60" s="12"/>
    </row>
    <row r="61" spans="1:4" ht="15.75" x14ac:dyDescent="0.25">
      <c r="A61" s="9">
        <v>56</v>
      </c>
      <c r="B61" s="10"/>
      <c r="C61" s="11" t="str">
        <f>"יעה פלסטיק + ידית"</f>
        <v>יעה פלסטיק + ידית</v>
      </c>
      <c r="D61" s="12"/>
    </row>
    <row r="62" spans="1:4" ht="15.75" x14ac:dyDescent="0.25">
      <c r="A62" s="9">
        <v>57</v>
      </c>
      <c r="B62" s="10"/>
      <c r="C62" s="11" t="str">
        <f>"מגב פלסטיק 40 ס""מ + הברגה"</f>
        <v>מגב פלסטיק 40 ס"מ + הברגה</v>
      </c>
      <c r="D62" s="12"/>
    </row>
    <row r="63" spans="1:4" ht="15.75" x14ac:dyDescent="0.25">
      <c r="A63" s="9">
        <v>58</v>
      </c>
      <c r="B63" s="10"/>
      <c r="C63" s="11" t="str">
        <f>"מגב פלסטיק 60 ס""מ"</f>
        <v>מגב פלסטיק 60 ס"מ</v>
      </c>
      <c r="D63" s="12"/>
    </row>
    <row r="64" spans="1:4" ht="15.75" x14ac:dyDescent="0.25">
      <c r="A64" s="9">
        <v>59</v>
      </c>
      <c r="B64" s="10"/>
      <c r="C64" s="11" t="str">
        <f>"מגב מתכת 60 ס""מ"</f>
        <v>מגב מתכת 60 ס"מ</v>
      </c>
      <c r="D64" s="12"/>
    </row>
    <row r="65" spans="1:4" ht="15.75" x14ac:dyDescent="0.25">
      <c r="A65" s="9">
        <v>60</v>
      </c>
      <c r="B65" s="10"/>
      <c r="C65" s="11" t="str">
        <f>"מקל עץ 1.5 + הברגה"</f>
        <v>מקל עץ 1.5 + הברגה</v>
      </c>
      <c r="D65" s="12"/>
    </row>
    <row r="66" spans="1:4" ht="15.75" x14ac:dyDescent="0.25">
      <c r="A66" s="9">
        <v>61</v>
      </c>
      <c r="B66" s="10"/>
      <c r="C66" s="11" t="str">
        <f>"מטאטא משרדי 30 + הברגה"</f>
        <v>מטאטא משרדי 30 + הברגה</v>
      </c>
      <c r="D66" s="12"/>
    </row>
    <row r="67" spans="1:4" ht="15.75" x14ac:dyDescent="0.25">
      <c r="A67" s="9">
        <v>62</v>
      </c>
      <c r="B67" s="10"/>
      <c r="C67" s="11" t="str">
        <f>"מטאטא כביש גב פלסטיק 30 ס""מ"</f>
        <v>מטאטא כביש גב פלסטיק 30 ס"מ</v>
      </c>
      <c r="D67" s="12"/>
    </row>
    <row r="68" spans="1:4" ht="15.75" x14ac:dyDescent="0.25">
      <c r="A68" s="9">
        <v>63</v>
      </c>
      <c r="B68" s="10"/>
      <c r="C68" s="11" t="str">
        <f>"סט מברשת אסלה + מתקן"</f>
        <v>סט מברשת אסלה + מתקן</v>
      </c>
      <c r="D68" s="12"/>
    </row>
    <row r="69" spans="1:4" ht="15.75" x14ac:dyDescent="0.25">
      <c r="A69" s="9">
        <v>64</v>
      </c>
      <c r="B69" s="10"/>
      <c r="C69" s="11" t="s">
        <v>42</v>
      </c>
      <c r="D69" s="12"/>
    </row>
    <row r="70" spans="1:4" ht="15.75" x14ac:dyDescent="0.25">
      <c r="A70" s="9">
        <v>65</v>
      </c>
      <c r="B70" s="10"/>
      <c r="C70" s="11" t="s">
        <v>43</v>
      </c>
      <c r="D70" s="12"/>
    </row>
    <row r="71" spans="1:4" ht="15.75" x14ac:dyDescent="0.25">
      <c r="A71" s="9">
        <v>66</v>
      </c>
      <c r="B71" s="10"/>
      <c r="C71" s="11" t="s">
        <v>44</v>
      </c>
      <c r="D71" s="12"/>
    </row>
    <row r="72" spans="1:4" ht="15.75" x14ac:dyDescent="0.25">
      <c r="A72" s="9">
        <v>67</v>
      </c>
      <c r="B72" s="10"/>
      <c r="C72" s="11" t="s">
        <v>45</v>
      </c>
      <c r="D72" s="12"/>
    </row>
    <row r="73" spans="1:4" ht="15.75" x14ac:dyDescent="0.25">
      <c r="A73" s="9">
        <v>68</v>
      </c>
      <c r="B73" s="10"/>
      <c r="C73" s="11" t="str">
        <f>"כפפות ח.פ ניילון 100 יח' באריזה"</f>
        <v>כפפות ח.פ ניילון 100 יח' באריזה</v>
      </c>
      <c r="D73" s="12"/>
    </row>
    <row r="74" spans="1:4" ht="15.75" x14ac:dyDescent="0.25">
      <c r="A74" s="9">
        <v>69</v>
      </c>
      <c r="B74" s="10"/>
      <c r="C74" s="11" t="s">
        <v>46</v>
      </c>
      <c r="D74" s="12"/>
    </row>
    <row r="75" spans="1:4" ht="15.75" x14ac:dyDescent="0.25">
      <c r="A75" s="9">
        <v>70</v>
      </c>
      <c r="B75" s="10"/>
      <c r="C75" s="11" t="s">
        <v>47</v>
      </c>
      <c r="D75" s="12"/>
    </row>
    <row r="76" spans="1:4" ht="15.75" x14ac:dyDescent="0.25">
      <c r="A76" s="9">
        <v>71</v>
      </c>
      <c r="B76" s="10"/>
      <c r="C76" s="11" t="s">
        <v>48</v>
      </c>
      <c r="D76" s="12"/>
    </row>
    <row r="77" spans="1:4" ht="15.75" x14ac:dyDescent="0.25">
      <c r="A77" s="9">
        <v>72</v>
      </c>
      <c r="B77" s="10"/>
      <c r="C77" s="11" t="s">
        <v>49</v>
      </c>
      <c r="D77" s="12"/>
    </row>
    <row r="78" spans="1:4" ht="15.75" x14ac:dyDescent="0.25">
      <c r="A78" s="9">
        <v>73</v>
      </c>
      <c r="B78" s="10"/>
      <c r="C78" s="11" t="str">
        <f>"כפפות ניטריל 100 יח מידה L"</f>
        <v>כפפות ניטריל 100 יח מידה L</v>
      </c>
      <c r="D78" s="12"/>
    </row>
    <row r="79" spans="1:4" ht="15.75" x14ac:dyDescent="0.25">
      <c r="A79" s="9">
        <v>74</v>
      </c>
      <c r="B79" s="10"/>
      <c r="C79" s="11" t="str">
        <f>"כפפות ניטריל 100 יח' מידה M"</f>
        <v>כפפות ניטריל 100 יח' מידה M</v>
      </c>
      <c r="D79" s="12"/>
    </row>
    <row r="80" spans="1:4" ht="15.75" x14ac:dyDescent="0.25">
      <c r="A80" s="9">
        <v>75</v>
      </c>
      <c r="B80" s="10"/>
      <c r="C80" s="11" t="str">
        <f>"כפפות ניטריל 100 יח מידה xl"</f>
        <v>כפפות ניטריל 100 יח מידה xl</v>
      </c>
      <c r="D80" s="12"/>
    </row>
    <row r="81" spans="1:4" ht="15.75" x14ac:dyDescent="0.25">
      <c r="A81" s="9">
        <v>76</v>
      </c>
      <c r="B81" s="10"/>
      <c r="C81" s="11" t="str">
        <f>"כפפות ניטריל 100 יח' מידה S"</f>
        <v>כפפות ניטריל 100 יח' מידה S</v>
      </c>
      <c r="D81" s="12"/>
    </row>
    <row r="82" spans="1:4" ht="15.75" x14ac:dyDescent="0.25">
      <c r="A82" s="13"/>
      <c r="B82" s="6">
        <v>0.1</v>
      </c>
      <c r="C82" s="7" t="s">
        <v>50</v>
      </c>
      <c r="D82" s="8"/>
    </row>
    <row r="83" spans="1:4" ht="15.75" x14ac:dyDescent="0.25">
      <c r="A83" s="9">
        <v>77</v>
      </c>
      <c r="B83" s="10"/>
      <c r="C83" s="14" t="s">
        <v>51</v>
      </c>
      <c r="D83" s="12"/>
    </row>
    <row r="84" spans="1:4" ht="15.75" x14ac:dyDescent="0.25">
      <c r="A84" s="9">
        <v>78</v>
      </c>
      <c r="B84" s="10"/>
      <c r="C84" s="14" t="s">
        <v>52</v>
      </c>
      <c r="D84" s="12"/>
    </row>
    <row r="85" spans="1:4" ht="15.75" x14ac:dyDescent="0.25">
      <c r="A85" s="9">
        <v>79</v>
      </c>
      <c r="B85" s="10"/>
      <c r="C85" s="15" t="str">
        <f>"פח שובך אפור / לבן 50 ליטר"</f>
        <v>פח שובך אפור / לבן 50 ליטר</v>
      </c>
      <c r="D85" s="12"/>
    </row>
    <row r="86" spans="1:4" ht="15.75" x14ac:dyDescent="0.25">
      <c r="A86" s="9">
        <v>80</v>
      </c>
      <c r="B86" s="10"/>
      <c r="C86" s="15" t="str">
        <f>"פח שובך אפור / לבן 25 ליטר"</f>
        <v>פח שובך אפור / לבן 25 ליטר</v>
      </c>
      <c r="D86" s="12"/>
    </row>
    <row r="87" spans="1:4" ht="15.75" x14ac:dyDescent="0.25">
      <c r="A87" s="9">
        <v>81</v>
      </c>
      <c r="B87" s="10"/>
      <c r="C87" s="15" t="str">
        <f>"פח סלסלה למשרד"</f>
        <v>פח סלסלה למשרד</v>
      </c>
      <c r="D87" s="12"/>
    </row>
    <row r="88" spans="1:4" ht="15.75" x14ac:dyDescent="0.25">
      <c r="A88" s="9">
        <v>82</v>
      </c>
      <c r="B88" s="10"/>
      <c r="C88" s="11" t="str">
        <f>"סל כביסה עגול"</f>
        <v>סל כביסה עגול</v>
      </c>
      <c r="D88" s="12"/>
    </row>
    <row r="89" spans="1:4" ht="15.75" x14ac:dyDescent="0.25">
      <c r="A89" s="9">
        <v>83</v>
      </c>
      <c r="B89" s="10"/>
      <c r="C89" s="11" t="str">
        <f>"צלחת 7 קשיחה 25 יח' באריזה"</f>
        <v>צלחת 7 קשיחה 25 יח' באריזה</v>
      </c>
      <c r="D89" s="12"/>
    </row>
    <row r="90" spans="1:4" ht="15.75" x14ac:dyDescent="0.25">
      <c r="A90" s="9">
        <v>84</v>
      </c>
      <c r="B90" s="10"/>
      <c r="C90" s="11" t="str">
        <f>"צלחת 9 קשיחה 25 יח' באריזה"</f>
        <v>צלחת 9 קשיחה 25 יח' באריזה</v>
      </c>
      <c r="D90" s="12"/>
    </row>
    <row r="91" spans="1:4" ht="15.75" x14ac:dyDescent="0.25">
      <c r="A91" s="9">
        <v>85</v>
      </c>
      <c r="B91" s="10"/>
      <c r="C91" s="11" t="s">
        <v>53</v>
      </c>
      <c r="D91" s="12"/>
    </row>
    <row r="92" spans="1:4" ht="15.75" x14ac:dyDescent="0.25">
      <c r="A92" s="9">
        <v>86</v>
      </c>
      <c r="B92" s="10"/>
      <c r="C92" s="11" t="s">
        <v>54</v>
      </c>
      <c r="D92" s="12"/>
    </row>
    <row r="93" spans="1:4" ht="15.75" x14ac:dyDescent="0.25">
      <c r="A93" s="9">
        <v>87</v>
      </c>
      <c r="B93" s="10"/>
      <c r="C93" s="11" t="s">
        <v>55</v>
      </c>
      <c r="D93" s="12"/>
    </row>
    <row r="94" spans="1:4" ht="15.75" x14ac:dyDescent="0.25">
      <c r="A94" s="9">
        <v>88</v>
      </c>
      <c r="B94" s="10"/>
      <c r="C94" s="11" t="s">
        <v>56</v>
      </c>
      <c r="D94" s="12"/>
    </row>
    <row r="95" spans="1:4" ht="15.75" x14ac:dyDescent="0.25">
      <c r="A95" s="9">
        <v>89</v>
      </c>
      <c r="B95" s="10"/>
      <c r="C95" s="11" t="s">
        <v>57</v>
      </c>
      <c r="D95" s="12"/>
    </row>
    <row r="96" spans="1:4" ht="15.75" x14ac:dyDescent="0.25">
      <c r="A96" s="9">
        <v>90</v>
      </c>
      <c r="B96" s="10"/>
      <c r="C96" s="11" t="s">
        <v>58</v>
      </c>
      <c r="D96" s="12"/>
    </row>
    <row r="97" spans="1:4" ht="16.5" thickBot="1" x14ac:dyDescent="0.3">
      <c r="A97" s="16">
        <v>91</v>
      </c>
      <c r="B97" s="17"/>
      <c r="C97" s="18" t="s">
        <v>59</v>
      </c>
      <c r="D9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Haim Shmila</dc:creator>
  <cp:lastModifiedBy>Haim Shmila</cp:lastModifiedBy>
  <dcterms:created xsi:type="dcterms:W3CDTF">2022-09-18T10:08:38Z</dcterms:created>
  <dcterms:modified xsi:type="dcterms:W3CDTF">2022-09-18T10:09:48Z</dcterms:modified>
</cp:coreProperties>
</file>